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65176" windowWidth="12420" windowHeight="12400" tabRatio="553" activeTab="0"/>
  </bookViews>
  <sheets>
    <sheet name="Table 27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<sst xmlns="http://schemas.openxmlformats.org/spreadsheetml/2006/main" count="53" uniqueCount="33">
  <si>
    <t>Kilise Tepe: Distribution of identified specimens by deposit class (NISP)</t>
  </si>
  <si>
    <t>Deposit class</t>
  </si>
  <si>
    <t>Taxon</t>
  </si>
  <si>
    <t>Total N</t>
  </si>
  <si>
    <t>CO</t>
  </si>
  <si>
    <t>OC</t>
  </si>
  <si>
    <t>RF</t>
  </si>
  <si>
    <t>FI</t>
  </si>
  <si>
    <t>PF</t>
  </si>
  <si>
    <t>MI</t>
  </si>
  <si>
    <t>MX</t>
  </si>
  <si>
    <t>Total%</t>
  </si>
  <si>
    <t>Bos taurus</t>
  </si>
  <si>
    <t>cf. Bos taurus</t>
  </si>
  <si>
    <t>Equid sp.</t>
  </si>
  <si>
    <t>Homo sapiens</t>
  </si>
  <si>
    <t>Caprine</t>
  </si>
  <si>
    <t>Ovis aries</t>
  </si>
  <si>
    <t>Capra hircus</t>
  </si>
  <si>
    <t>cf. Capra hircus</t>
  </si>
  <si>
    <t>Sheep/goat/gazelle</t>
  </si>
  <si>
    <t>Sheep/goat/gazelle/roe</t>
  </si>
  <si>
    <t>Sheep/goat/roe</t>
  </si>
  <si>
    <t>Sus scrofa</t>
  </si>
  <si>
    <t>Canis sp.</t>
  </si>
  <si>
    <t>cf. Canis sp.</t>
  </si>
  <si>
    <t>Large felid</t>
  </si>
  <si>
    <t>Lepus sp.</t>
  </si>
  <si>
    <t>Squirrel size</t>
  </si>
  <si>
    <t>Squirrel?</t>
  </si>
  <si>
    <t>%</t>
  </si>
  <si>
    <t>Total caprine/med rumin.</t>
  </si>
  <si>
    <t>Table 27</t>
  </si>
</sst>
</file>

<file path=xl/styles.xml><?xml version="1.0" encoding="utf-8"?>
<styleSheet xmlns="http://schemas.openxmlformats.org/spreadsheetml/2006/main">
  <numFmts count="9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General_)"/>
  </numFmts>
  <fonts count="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>
      <alignment/>
    </xf>
    <xf numFmtId="164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0"/>
  <sheetViews>
    <sheetView tabSelected="1" workbookViewId="0" topLeftCell="A1">
      <selection activeCell="A41" sqref="A41"/>
    </sheetView>
  </sheetViews>
  <sheetFormatPr defaultColWidth="9.625" defaultRowHeight="12.75"/>
  <cols>
    <col min="1" max="1" width="25.125" style="1" customWidth="1"/>
    <col min="2" max="2" width="7.375" style="1" bestFit="1" customWidth="1"/>
    <col min="3" max="3" width="11.625" style="1" bestFit="1" customWidth="1"/>
    <col min="4" max="5" width="6.375" style="1" bestFit="1" customWidth="1"/>
    <col min="6" max="6" width="5.625" style="1" bestFit="1" customWidth="1"/>
    <col min="7" max="7" width="7.375" style="1" bestFit="1" customWidth="1"/>
    <col min="8" max="8" width="4.50390625" style="1" bestFit="1" customWidth="1"/>
    <col min="9" max="9" width="5.625" style="1" bestFit="1" customWidth="1"/>
    <col min="10" max="10" width="6.875" style="6" bestFit="1" customWidth="1"/>
    <col min="11" max="12" width="9.625" style="1" customWidth="1"/>
    <col min="13" max="16384" width="8.875" style="0" customWidth="1"/>
  </cols>
  <sheetData>
    <row r="1" ht="12.75">
      <c r="A1" s="1" t="s">
        <v>32</v>
      </c>
    </row>
    <row r="2" ht="12.75">
      <c r="A2" s="1" t="s">
        <v>0</v>
      </c>
    </row>
    <row r="4" ht="12.75">
      <c r="C4" s="1" t="s">
        <v>1</v>
      </c>
    </row>
    <row r="5" spans="1:10" ht="12.7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</row>
    <row r="6" spans="1:9" ht="12.75">
      <c r="A6" s="2"/>
      <c r="C6" s="2"/>
      <c r="D6" s="2"/>
      <c r="E6" s="2"/>
      <c r="F6" s="2"/>
      <c r="G6" s="2"/>
      <c r="H6" s="2"/>
      <c r="I6" s="2"/>
    </row>
    <row r="7" spans="1:9" ht="12.75">
      <c r="A7" s="2" t="s">
        <v>12</v>
      </c>
      <c r="B7" s="1">
        <f aca="true" t="shared" si="0" ref="B7:B24">SUM(C7:I7)</f>
        <v>8</v>
      </c>
      <c r="C7" s="3">
        <v>6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3">
        <v>0</v>
      </c>
    </row>
    <row r="8" spans="1:9" ht="12.75">
      <c r="A8" s="2" t="s">
        <v>13</v>
      </c>
      <c r="B8" s="1">
        <f t="shared" si="0"/>
        <v>1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ht="12.75">
      <c r="A9" s="2" t="s">
        <v>14</v>
      </c>
      <c r="B9" s="1">
        <f t="shared" si="0"/>
        <v>1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12.75">
      <c r="A10" s="2" t="s">
        <v>15</v>
      </c>
      <c r="B10" s="1">
        <f t="shared" si="0"/>
        <v>3</v>
      </c>
      <c r="C10" s="3">
        <v>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2.75">
      <c r="A11" s="2" t="s">
        <v>16</v>
      </c>
      <c r="B11" s="1">
        <f t="shared" si="0"/>
        <v>450</v>
      </c>
      <c r="C11" s="3">
        <v>186</v>
      </c>
      <c r="D11" s="3">
        <v>68</v>
      </c>
      <c r="E11" s="3">
        <v>10</v>
      </c>
      <c r="F11" s="3">
        <v>12</v>
      </c>
      <c r="G11" s="3">
        <v>144</v>
      </c>
      <c r="H11" s="3">
        <v>18</v>
      </c>
      <c r="I11" s="3">
        <v>12</v>
      </c>
    </row>
    <row r="12" spans="1:9" ht="12.75">
      <c r="A12" s="2" t="s">
        <v>17</v>
      </c>
      <c r="B12" s="1">
        <f t="shared" si="0"/>
        <v>11</v>
      </c>
      <c r="C12" s="3">
        <v>5</v>
      </c>
      <c r="D12" s="3">
        <v>0</v>
      </c>
      <c r="E12" s="3">
        <v>0</v>
      </c>
      <c r="F12" s="3">
        <v>0</v>
      </c>
      <c r="G12" s="3">
        <v>5</v>
      </c>
      <c r="H12" s="3">
        <v>1</v>
      </c>
      <c r="I12" s="3">
        <v>0</v>
      </c>
    </row>
    <row r="13" spans="1:9" ht="12.75">
      <c r="A13" s="2" t="s">
        <v>18</v>
      </c>
      <c r="B13" s="1">
        <f t="shared" si="0"/>
        <v>13</v>
      </c>
      <c r="C13" s="3">
        <v>4</v>
      </c>
      <c r="D13" s="3">
        <v>3</v>
      </c>
      <c r="E13" s="3">
        <v>0</v>
      </c>
      <c r="F13" s="3">
        <v>0</v>
      </c>
      <c r="G13" s="3">
        <v>4</v>
      </c>
      <c r="H13" s="3">
        <v>2</v>
      </c>
      <c r="I13" s="3">
        <v>0</v>
      </c>
    </row>
    <row r="14" spans="1:9" ht="12.75">
      <c r="A14" s="2" t="s">
        <v>19</v>
      </c>
      <c r="B14" s="1">
        <f t="shared" si="0"/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2" t="s">
        <v>20</v>
      </c>
      <c r="B15" s="1">
        <f t="shared" si="0"/>
        <v>22</v>
      </c>
      <c r="C15" s="3">
        <v>11</v>
      </c>
      <c r="D15" s="3">
        <v>5</v>
      </c>
      <c r="E15" s="3">
        <v>0</v>
      </c>
      <c r="F15" s="3">
        <v>0</v>
      </c>
      <c r="G15" s="3">
        <v>6</v>
      </c>
      <c r="H15" s="3">
        <v>0</v>
      </c>
      <c r="I15" s="3">
        <v>0</v>
      </c>
    </row>
    <row r="16" spans="1:9" ht="12.75">
      <c r="A16" s="2" t="s">
        <v>21</v>
      </c>
      <c r="B16" s="1">
        <f t="shared" si="0"/>
        <v>13.5</v>
      </c>
      <c r="C16" s="3">
        <v>5</v>
      </c>
      <c r="D16" s="3">
        <v>1</v>
      </c>
      <c r="E16" s="3">
        <v>0</v>
      </c>
      <c r="F16" s="3">
        <v>0</v>
      </c>
      <c r="G16" s="3">
        <v>7.5</v>
      </c>
      <c r="H16" s="3">
        <v>0</v>
      </c>
      <c r="I16" s="3">
        <v>0</v>
      </c>
    </row>
    <row r="17" spans="1:9" ht="12.75">
      <c r="A17" s="2" t="s">
        <v>22</v>
      </c>
      <c r="B17" s="1">
        <f t="shared" si="0"/>
        <v>2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</row>
    <row r="18" spans="1:9" ht="12.75">
      <c r="A18" s="2" t="s">
        <v>23</v>
      </c>
      <c r="B18" s="1">
        <f t="shared" si="0"/>
        <v>41</v>
      </c>
      <c r="C18" s="3">
        <v>10</v>
      </c>
      <c r="D18" s="3">
        <v>6</v>
      </c>
      <c r="E18" s="3">
        <v>1</v>
      </c>
      <c r="F18" s="3">
        <v>0</v>
      </c>
      <c r="G18" s="3">
        <v>18</v>
      </c>
      <c r="H18" s="3">
        <v>6</v>
      </c>
      <c r="I18" s="3">
        <v>0</v>
      </c>
    </row>
    <row r="19" spans="1:9" ht="12.75">
      <c r="A19" s="2" t="s">
        <v>24</v>
      </c>
      <c r="B19" s="1">
        <f t="shared" si="0"/>
        <v>7</v>
      </c>
      <c r="C19" s="3">
        <v>1</v>
      </c>
      <c r="D19" s="3">
        <v>0</v>
      </c>
      <c r="E19" s="3">
        <v>0</v>
      </c>
      <c r="F19" s="3">
        <v>0</v>
      </c>
      <c r="G19" s="3">
        <v>6</v>
      </c>
      <c r="H19" s="3">
        <v>0</v>
      </c>
      <c r="I19" s="3">
        <v>0</v>
      </c>
    </row>
    <row r="20" spans="1:9" ht="12.75">
      <c r="A20" s="2" t="s">
        <v>25</v>
      </c>
      <c r="B20" s="1">
        <f t="shared" si="0"/>
        <v>1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2" t="s">
        <v>26</v>
      </c>
      <c r="B21" s="1">
        <f t="shared" si="0"/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</row>
    <row r="22" spans="1:9" ht="12.75">
      <c r="A22" s="2" t="s">
        <v>27</v>
      </c>
      <c r="B22" s="1">
        <f t="shared" si="0"/>
        <v>2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2" t="s">
        <v>28</v>
      </c>
      <c r="B23" s="1">
        <f t="shared" si="0"/>
        <v>2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2" t="s">
        <v>29</v>
      </c>
      <c r="B24" s="1">
        <f t="shared" si="0"/>
        <v>1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 t="s">
        <v>3</v>
      </c>
      <c r="B25" s="1">
        <f aca="true" t="shared" si="1" ref="B25:I25">SUM(B7:B24)</f>
        <v>580.5</v>
      </c>
      <c r="C25" s="1">
        <f t="shared" si="1"/>
        <v>239</v>
      </c>
      <c r="D25" s="1">
        <f t="shared" si="1"/>
        <v>85</v>
      </c>
      <c r="E25" s="1">
        <f t="shared" si="1"/>
        <v>11</v>
      </c>
      <c r="F25" s="1">
        <f t="shared" si="1"/>
        <v>12</v>
      </c>
      <c r="G25" s="1">
        <f t="shared" si="1"/>
        <v>193.5</v>
      </c>
      <c r="H25" s="1">
        <f t="shared" si="1"/>
        <v>28</v>
      </c>
      <c r="I25" s="1">
        <f t="shared" si="1"/>
        <v>12</v>
      </c>
    </row>
    <row r="27" spans="1:2" ht="12.75">
      <c r="A27" s="2" t="s">
        <v>30</v>
      </c>
      <c r="B27" s="2"/>
    </row>
    <row r="28" spans="1:10" ht="12.75">
      <c r="A28" s="2" t="s">
        <v>12</v>
      </c>
      <c r="B28" s="1">
        <v>8</v>
      </c>
      <c r="C28" s="7">
        <f aca="true" t="shared" si="2" ref="C28:I28">C7/C25*100</f>
        <v>2.510460251046025</v>
      </c>
      <c r="D28" s="7">
        <f t="shared" si="2"/>
        <v>0</v>
      </c>
      <c r="E28" s="7">
        <f t="shared" si="2"/>
        <v>0</v>
      </c>
      <c r="F28" s="1">
        <f t="shared" si="2"/>
        <v>0</v>
      </c>
      <c r="G28" s="7">
        <f t="shared" si="2"/>
        <v>0.516795865633075</v>
      </c>
      <c r="H28" s="1">
        <f t="shared" si="2"/>
        <v>3.571428571428571</v>
      </c>
      <c r="I28" s="1">
        <f t="shared" si="2"/>
        <v>0</v>
      </c>
      <c r="J28" s="8">
        <f aca="true" t="shared" si="3" ref="J28:J45">B7/580.5*100</f>
        <v>1.3781223083548666</v>
      </c>
    </row>
    <row r="29" spans="1:10" ht="12.75">
      <c r="A29" s="2" t="s">
        <v>13</v>
      </c>
      <c r="B29" s="1">
        <v>1</v>
      </c>
      <c r="C29" s="7">
        <f aca="true" t="shared" si="4" ref="C29:I29">C8/C25*100</f>
        <v>0</v>
      </c>
      <c r="D29" s="7">
        <f t="shared" si="4"/>
        <v>1.1764705882352942</v>
      </c>
      <c r="E29" s="7">
        <f t="shared" si="4"/>
        <v>0</v>
      </c>
      <c r="F29" s="1">
        <f t="shared" si="4"/>
        <v>0</v>
      </c>
      <c r="G29" s="7">
        <f t="shared" si="4"/>
        <v>0</v>
      </c>
      <c r="H29" s="1">
        <f t="shared" si="4"/>
        <v>0</v>
      </c>
      <c r="I29" s="1">
        <f t="shared" si="4"/>
        <v>0</v>
      </c>
      <c r="J29" s="8">
        <f t="shared" si="3"/>
        <v>0.17226528854435832</v>
      </c>
    </row>
    <row r="30" spans="1:10" ht="12.75">
      <c r="A30" s="2" t="s">
        <v>14</v>
      </c>
      <c r="B30" s="1">
        <v>1</v>
      </c>
      <c r="C30" s="7">
        <f aca="true" t="shared" si="5" ref="C30:I30">C9/C25*100</f>
        <v>0</v>
      </c>
      <c r="D30" s="7">
        <f t="shared" si="5"/>
        <v>1.1764705882352942</v>
      </c>
      <c r="E30" s="7">
        <f t="shared" si="5"/>
        <v>0</v>
      </c>
      <c r="F30" s="1">
        <f t="shared" si="5"/>
        <v>0</v>
      </c>
      <c r="G30" s="7">
        <f t="shared" si="5"/>
        <v>0</v>
      </c>
      <c r="H30" s="1">
        <f t="shared" si="5"/>
        <v>0</v>
      </c>
      <c r="I30" s="1">
        <f t="shared" si="5"/>
        <v>0</v>
      </c>
      <c r="J30" s="8">
        <f t="shared" si="3"/>
        <v>0.17226528854435832</v>
      </c>
    </row>
    <row r="31" spans="1:10" ht="12.75">
      <c r="A31" s="2" t="s">
        <v>15</v>
      </c>
      <c r="B31" s="1">
        <v>3</v>
      </c>
      <c r="C31" s="7">
        <f aca="true" t="shared" si="6" ref="C31:I31">C10/C25*100</f>
        <v>1.2552301255230125</v>
      </c>
      <c r="D31" s="7">
        <f t="shared" si="6"/>
        <v>0</v>
      </c>
      <c r="E31" s="7">
        <f t="shared" si="6"/>
        <v>0</v>
      </c>
      <c r="F31" s="1">
        <f t="shared" si="6"/>
        <v>0</v>
      </c>
      <c r="G31" s="7">
        <f t="shared" si="6"/>
        <v>0</v>
      </c>
      <c r="H31" s="1">
        <f t="shared" si="6"/>
        <v>0</v>
      </c>
      <c r="I31" s="1">
        <f t="shared" si="6"/>
        <v>0</v>
      </c>
      <c r="J31" s="8">
        <f t="shared" si="3"/>
        <v>0.516795865633075</v>
      </c>
    </row>
    <row r="32" spans="1:10" ht="12.75">
      <c r="A32" s="2" t="s">
        <v>16</v>
      </c>
      <c r="B32" s="1">
        <v>450</v>
      </c>
      <c r="C32" s="7">
        <f aca="true" t="shared" si="7" ref="C32:I32">C11/C25*100</f>
        <v>77.82426778242679</v>
      </c>
      <c r="D32" s="7">
        <f t="shared" si="7"/>
        <v>80</v>
      </c>
      <c r="E32" s="7">
        <f t="shared" si="7"/>
        <v>90.9090909090909</v>
      </c>
      <c r="F32" s="1">
        <f t="shared" si="7"/>
        <v>100</v>
      </c>
      <c r="G32" s="7">
        <f t="shared" si="7"/>
        <v>74.4186046511628</v>
      </c>
      <c r="H32" s="1">
        <f t="shared" si="7"/>
        <v>64.28571428571429</v>
      </c>
      <c r="I32" s="1">
        <f t="shared" si="7"/>
        <v>100</v>
      </c>
      <c r="J32" s="8">
        <f t="shared" si="3"/>
        <v>77.51937984496125</v>
      </c>
    </row>
    <row r="33" spans="1:10" ht="12.75">
      <c r="A33" s="2" t="s">
        <v>17</v>
      </c>
      <c r="B33" s="1">
        <v>11</v>
      </c>
      <c r="C33" s="7">
        <f aca="true" t="shared" si="8" ref="C33:I33">C12/C25*100</f>
        <v>2.092050209205021</v>
      </c>
      <c r="D33" s="7">
        <f t="shared" si="8"/>
        <v>0</v>
      </c>
      <c r="E33" s="7">
        <f t="shared" si="8"/>
        <v>0</v>
      </c>
      <c r="F33" s="1">
        <f t="shared" si="8"/>
        <v>0</v>
      </c>
      <c r="G33" s="7">
        <f t="shared" si="8"/>
        <v>2.5839793281653747</v>
      </c>
      <c r="H33" s="1">
        <f t="shared" si="8"/>
        <v>3.571428571428571</v>
      </c>
      <c r="I33" s="1">
        <f t="shared" si="8"/>
        <v>0</v>
      </c>
      <c r="J33" s="8">
        <f t="shared" si="3"/>
        <v>1.8949181739879413</v>
      </c>
    </row>
    <row r="34" spans="1:10" ht="12.75">
      <c r="A34" s="2" t="s">
        <v>18</v>
      </c>
      <c r="B34" s="1">
        <v>13</v>
      </c>
      <c r="C34" s="7">
        <f aca="true" t="shared" si="9" ref="C34:I34">C13/C25*100</f>
        <v>1.6736401673640167</v>
      </c>
      <c r="D34" s="7">
        <f t="shared" si="9"/>
        <v>3.5294117647058822</v>
      </c>
      <c r="E34" s="7">
        <f t="shared" si="9"/>
        <v>0</v>
      </c>
      <c r="F34" s="1">
        <f t="shared" si="9"/>
        <v>0</v>
      </c>
      <c r="G34" s="7">
        <f t="shared" si="9"/>
        <v>2.0671834625323</v>
      </c>
      <c r="H34" s="1">
        <f t="shared" si="9"/>
        <v>7.142857142857142</v>
      </c>
      <c r="I34" s="1">
        <f t="shared" si="9"/>
        <v>0</v>
      </c>
      <c r="J34" s="8">
        <f t="shared" si="3"/>
        <v>2.239448751076658</v>
      </c>
    </row>
    <row r="35" spans="1:10" ht="12.75">
      <c r="A35" s="2" t="s">
        <v>19</v>
      </c>
      <c r="B35" s="1">
        <v>1</v>
      </c>
      <c r="C35" s="7">
        <f aca="true" t="shared" si="10" ref="C35:I35">C14/C25*100</f>
        <v>0.41841004184100417</v>
      </c>
      <c r="D35" s="7">
        <f t="shared" si="10"/>
        <v>0</v>
      </c>
      <c r="E35" s="7">
        <f t="shared" si="10"/>
        <v>0</v>
      </c>
      <c r="F35" s="1">
        <f t="shared" si="10"/>
        <v>0</v>
      </c>
      <c r="G35" s="7">
        <f t="shared" si="10"/>
        <v>0</v>
      </c>
      <c r="H35" s="1">
        <f t="shared" si="10"/>
        <v>0</v>
      </c>
      <c r="I35" s="1">
        <f t="shared" si="10"/>
        <v>0</v>
      </c>
      <c r="J35" s="8">
        <f t="shared" si="3"/>
        <v>0.17226528854435832</v>
      </c>
    </row>
    <row r="36" spans="1:10" ht="12.75">
      <c r="A36" s="2" t="s">
        <v>20</v>
      </c>
      <c r="B36" s="1">
        <v>22</v>
      </c>
      <c r="C36" s="7">
        <f aca="true" t="shared" si="11" ref="C36:I36">C15/C25*100</f>
        <v>4.602510460251046</v>
      </c>
      <c r="D36" s="7">
        <f t="shared" si="11"/>
        <v>5.88235294117647</v>
      </c>
      <c r="E36" s="7">
        <f t="shared" si="11"/>
        <v>0</v>
      </c>
      <c r="F36" s="1">
        <f t="shared" si="11"/>
        <v>0</v>
      </c>
      <c r="G36" s="7">
        <f t="shared" si="11"/>
        <v>3.10077519379845</v>
      </c>
      <c r="H36" s="1">
        <f t="shared" si="11"/>
        <v>0</v>
      </c>
      <c r="I36" s="1">
        <f t="shared" si="11"/>
        <v>0</v>
      </c>
      <c r="J36" s="8">
        <f t="shared" si="3"/>
        <v>3.7898363479758825</v>
      </c>
    </row>
    <row r="37" spans="1:10" ht="12.75">
      <c r="A37" s="2" t="s">
        <v>21</v>
      </c>
      <c r="B37" s="1">
        <v>13.5</v>
      </c>
      <c r="C37" s="7">
        <f aca="true" t="shared" si="12" ref="C37:I37">C16/C25*100</f>
        <v>2.092050209205021</v>
      </c>
      <c r="D37" s="7">
        <f t="shared" si="12"/>
        <v>1.1764705882352942</v>
      </c>
      <c r="E37" s="7">
        <f t="shared" si="12"/>
        <v>0</v>
      </c>
      <c r="F37" s="1">
        <f t="shared" si="12"/>
        <v>0</v>
      </c>
      <c r="G37" s="7">
        <f t="shared" si="12"/>
        <v>3.875968992248062</v>
      </c>
      <c r="H37" s="1">
        <f t="shared" si="12"/>
        <v>0</v>
      </c>
      <c r="I37" s="1">
        <f t="shared" si="12"/>
        <v>0</v>
      </c>
      <c r="J37" s="8">
        <f t="shared" si="3"/>
        <v>2.3255813953488373</v>
      </c>
    </row>
    <row r="38" spans="1:10" ht="12.75">
      <c r="A38" s="2" t="s">
        <v>22</v>
      </c>
      <c r="B38" s="1">
        <v>2</v>
      </c>
      <c r="C38" s="7">
        <f aca="true" t="shared" si="13" ref="C38:I38">C17/C25*100</f>
        <v>0.41841004184100417</v>
      </c>
      <c r="D38" s="7">
        <f t="shared" si="13"/>
        <v>0</v>
      </c>
      <c r="E38" s="7">
        <f t="shared" si="13"/>
        <v>0</v>
      </c>
      <c r="F38" s="1">
        <f t="shared" si="13"/>
        <v>0</v>
      </c>
      <c r="G38" s="7">
        <f t="shared" si="13"/>
        <v>0.516795865633075</v>
      </c>
      <c r="H38" s="1">
        <f t="shared" si="13"/>
        <v>0</v>
      </c>
      <c r="I38" s="1">
        <f t="shared" si="13"/>
        <v>0</v>
      </c>
      <c r="J38" s="8">
        <f t="shared" si="3"/>
        <v>0.34453057708871665</v>
      </c>
    </row>
    <row r="39" spans="1:10" ht="12.75">
      <c r="A39" s="2" t="s">
        <v>23</v>
      </c>
      <c r="B39" s="1">
        <v>41</v>
      </c>
      <c r="C39" s="7">
        <f aca="true" t="shared" si="14" ref="C39:I39">C18/C25*100</f>
        <v>4.184100418410042</v>
      </c>
      <c r="D39" s="7">
        <f t="shared" si="14"/>
        <v>7.0588235294117645</v>
      </c>
      <c r="E39" s="7">
        <f t="shared" si="14"/>
        <v>9.090909090909092</v>
      </c>
      <c r="F39" s="1">
        <f t="shared" si="14"/>
        <v>0</v>
      </c>
      <c r="G39" s="7">
        <f t="shared" si="14"/>
        <v>9.30232558139535</v>
      </c>
      <c r="H39" s="1">
        <f t="shared" si="14"/>
        <v>21.428571428571427</v>
      </c>
      <c r="I39" s="1">
        <f t="shared" si="14"/>
        <v>0</v>
      </c>
      <c r="J39" s="8">
        <f t="shared" si="3"/>
        <v>7.062876830318691</v>
      </c>
    </row>
    <row r="40" spans="1:10" ht="12.75">
      <c r="A40" s="2" t="s">
        <v>24</v>
      </c>
      <c r="B40" s="1">
        <v>7</v>
      </c>
      <c r="C40" s="7">
        <f aca="true" t="shared" si="15" ref="C40:I40">C19/C25*100</f>
        <v>0.41841004184100417</v>
      </c>
      <c r="D40" s="7">
        <f t="shared" si="15"/>
        <v>0</v>
      </c>
      <c r="E40" s="7">
        <f t="shared" si="15"/>
        <v>0</v>
      </c>
      <c r="F40" s="1">
        <f t="shared" si="15"/>
        <v>0</v>
      </c>
      <c r="G40" s="7">
        <f t="shared" si="15"/>
        <v>3.10077519379845</v>
      </c>
      <c r="H40" s="1">
        <f t="shared" si="15"/>
        <v>0</v>
      </c>
      <c r="I40" s="1">
        <f t="shared" si="15"/>
        <v>0</v>
      </c>
      <c r="J40" s="8">
        <f t="shared" si="3"/>
        <v>1.2058570198105083</v>
      </c>
    </row>
    <row r="41" spans="1:10" ht="12.75">
      <c r="A41" s="2" t="s">
        <v>25</v>
      </c>
      <c r="B41" s="1">
        <v>1</v>
      </c>
      <c r="C41" s="7">
        <f aca="true" t="shared" si="16" ref="C41:I41">C20/C25*100</f>
        <v>0.41841004184100417</v>
      </c>
      <c r="D41" s="7">
        <f t="shared" si="16"/>
        <v>0</v>
      </c>
      <c r="E41" s="7">
        <f t="shared" si="16"/>
        <v>0</v>
      </c>
      <c r="F41" s="1">
        <f t="shared" si="16"/>
        <v>0</v>
      </c>
      <c r="G41" s="7">
        <f t="shared" si="16"/>
        <v>0</v>
      </c>
      <c r="H41" s="1">
        <f t="shared" si="16"/>
        <v>0</v>
      </c>
      <c r="I41" s="1">
        <f t="shared" si="16"/>
        <v>0</v>
      </c>
      <c r="J41" s="8">
        <f t="shared" si="3"/>
        <v>0.17226528854435832</v>
      </c>
    </row>
    <row r="42" spans="1:10" ht="12.75">
      <c r="A42" s="2" t="s">
        <v>26</v>
      </c>
      <c r="B42" s="1">
        <v>1</v>
      </c>
      <c r="C42" s="7">
        <f aca="true" t="shared" si="17" ref="C42:I42">C21/C25*100</f>
        <v>0</v>
      </c>
      <c r="D42" s="7">
        <f t="shared" si="17"/>
        <v>0</v>
      </c>
      <c r="E42" s="7">
        <f t="shared" si="17"/>
        <v>0</v>
      </c>
      <c r="F42" s="1">
        <f t="shared" si="17"/>
        <v>0</v>
      </c>
      <c r="G42" s="7">
        <f t="shared" si="17"/>
        <v>0.516795865633075</v>
      </c>
      <c r="H42" s="1">
        <f t="shared" si="17"/>
        <v>0</v>
      </c>
      <c r="I42" s="1">
        <f t="shared" si="17"/>
        <v>0</v>
      </c>
      <c r="J42" s="8">
        <f t="shared" si="3"/>
        <v>0.17226528854435832</v>
      </c>
    </row>
    <row r="43" spans="1:10" ht="12.75">
      <c r="A43" s="2" t="s">
        <v>27</v>
      </c>
      <c r="B43" s="1">
        <v>2</v>
      </c>
      <c r="C43" s="7">
        <f aca="true" t="shared" si="18" ref="C43:I43">C22/C25*100</f>
        <v>0.8368200836820083</v>
      </c>
      <c r="D43" s="7">
        <f t="shared" si="18"/>
        <v>0</v>
      </c>
      <c r="E43" s="7">
        <f t="shared" si="18"/>
        <v>0</v>
      </c>
      <c r="F43" s="1">
        <f t="shared" si="18"/>
        <v>0</v>
      </c>
      <c r="G43" s="7">
        <f t="shared" si="18"/>
        <v>0</v>
      </c>
      <c r="H43" s="1">
        <f t="shared" si="18"/>
        <v>0</v>
      </c>
      <c r="I43" s="1">
        <f t="shared" si="18"/>
        <v>0</v>
      </c>
      <c r="J43" s="8">
        <f t="shared" si="3"/>
        <v>0.34453057708871665</v>
      </c>
    </row>
    <row r="44" spans="1:10" ht="12.75">
      <c r="A44" s="2" t="s">
        <v>28</v>
      </c>
      <c r="B44" s="1">
        <v>2</v>
      </c>
      <c r="C44" s="7">
        <f aca="true" t="shared" si="19" ref="C44:I44">C23/C25*100</f>
        <v>0.8368200836820083</v>
      </c>
      <c r="D44" s="7">
        <f t="shared" si="19"/>
        <v>0</v>
      </c>
      <c r="E44" s="7">
        <f t="shared" si="19"/>
        <v>0</v>
      </c>
      <c r="F44" s="1">
        <f t="shared" si="19"/>
        <v>0</v>
      </c>
      <c r="G44" s="7">
        <f t="shared" si="19"/>
        <v>0</v>
      </c>
      <c r="H44" s="1">
        <f t="shared" si="19"/>
        <v>0</v>
      </c>
      <c r="I44" s="1">
        <f t="shared" si="19"/>
        <v>0</v>
      </c>
      <c r="J44" s="8">
        <f t="shared" si="3"/>
        <v>0.34453057708871665</v>
      </c>
    </row>
    <row r="45" spans="1:10" ht="12.75">
      <c r="A45" s="2" t="s">
        <v>29</v>
      </c>
      <c r="B45" s="1">
        <v>1</v>
      </c>
      <c r="C45" s="7">
        <f aca="true" t="shared" si="20" ref="C45:I45">C24/C25*100</f>
        <v>0.41841004184100417</v>
      </c>
      <c r="D45" s="7">
        <f t="shared" si="20"/>
        <v>0</v>
      </c>
      <c r="E45" s="7">
        <f t="shared" si="20"/>
        <v>0</v>
      </c>
      <c r="F45" s="1">
        <f t="shared" si="20"/>
        <v>0</v>
      </c>
      <c r="G45" s="7">
        <f t="shared" si="20"/>
        <v>0</v>
      </c>
      <c r="H45" s="1">
        <f t="shared" si="20"/>
        <v>0</v>
      </c>
      <c r="I45" s="1">
        <f t="shared" si="20"/>
        <v>0</v>
      </c>
      <c r="J45" s="8">
        <f t="shared" si="3"/>
        <v>0.17226528854435832</v>
      </c>
    </row>
    <row r="46" spans="1:10" ht="12.75">
      <c r="A46" s="1" t="s">
        <v>3</v>
      </c>
      <c r="B46" s="1">
        <v>580.5</v>
      </c>
      <c r="C46" s="7"/>
      <c r="D46" s="7"/>
      <c r="E46" s="7"/>
      <c r="G46" s="7"/>
      <c r="J46" s="8"/>
    </row>
    <row r="47" spans="3:10" ht="12.75">
      <c r="C47" s="7"/>
      <c r="D47" s="7"/>
      <c r="E47" s="7"/>
      <c r="G47" s="7"/>
      <c r="J47" s="8"/>
    </row>
    <row r="48" spans="3:10" ht="12.75">
      <c r="C48" s="7"/>
      <c r="D48" s="7"/>
      <c r="E48" s="7"/>
      <c r="G48" s="7"/>
      <c r="J48" s="8"/>
    </row>
    <row r="49" spans="1:10" ht="12.75">
      <c r="A49" s="2" t="s">
        <v>31</v>
      </c>
      <c r="B49" s="2"/>
      <c r="C49" s="7">
        <f aca="true" t="shared" si="21" ref="C49:J49">SUM(C32:C38)</f>
        <v>89.1213389121339</v>
      </c>
      <c r="D49" s="7">
        <f t="shared" si="21"/>
        <v>90.58823529411764</v>
      </c>
      <c r="E49" s="7">
        <f t="shared" si="21"/>
        <v>90.9090909090909</v>
      </c>
      <c r="F49" s="1">
        <f t="shared" si="21"/>
        <v>100</v>
      </c>
      <c r="G49" s="7">
        <f t="shared" si="21"/>
        <v>86.56330749354005</v>
      </c>
      <c r="H49" s="1">
        <f t="shared" si="21"/>
        <v>75</v>
      </c>
      <c r="I49" s="1">
        <f t="shared" si="21"/>
        <v>100</v>
      </c>
      <c r="J49" s="8">
        <f t="shared" si="21"/>
        <v>88.28596037898365</v>
      </c>
    </row>
    <row r="50" spans="1:2" ht="12.75">
      <c r="A50" s="2"/>
      <c r="B50" s="2"/>
    </row>
  </sheetData>
  <printOptions gridLines="1"/>
  <pageMargins left="0.75" right="0.75" top="1" bottom="1" header="0.5" footer="0.5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